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laure.mena\Bureau\"/>
    </mc:Choice>
  </mc:AlternateContent>
  <bookViews>
    <workbookView xWindow="0" yWindow="0" windowWidth="10092" windowHeight="0"/>
  </bookViews>
  <sheets>
    <sheet name="Budget prévisionnel" sheetId="1" r:id="rId1"/>
    <sheet name="Listes" sheetId="2" state="hidden" r:id="rId2"/>
  </sheets>
  <definedNames>
    <definedName name="Mise_en_oeuvre">Listes!$A$1:$A$3</definedName>
  </definedNames>
  <calcPr calcId="162913"/>
</workbook>
</file>

<file path=xl/calcChain.xml><?xml version="1.0" encoding="utf-8"?>
<calcChain xmlns="http://schemas.openxmlformats.org/spreadsheetml/2006/main">
  <c r="I38" i="1" l="1"/>
  <c r="F49" i="1"/>
  <c r="F48" i="1"/>
  <c r="F47" i="1"/>
  <c r="J49" i="1"/>
  <c r="K49" i="1"/>
  <c r="L49" i="1"/>
  <c r="M49" i="1"/>
  <c r="J48" i="1"/>
  <c r="K48" i="1"/>
  <c r="L48" i="1"/>
  <c r="M48" i="1"/>
  <c r="K47" i="1"/>
  <c r="L47" i="1"/>
  <c r="N10" i="1"/>
  <c r="K46" i="1"/>
  <c r="L46" i="1"/>
  <c r="H6" i="2"/>
  <c r="G6" i="2"/>
  <c r="F6" i="2"/>
  <c r="E6" i="2"/>
  <c r="D6" i="2"/>
  <c r="H5" i="2"/>
  <c r="G5" i="2"/>
  <c r="F5" i="2"/>
  <c r="E5" i="2"/>
  <c r="D5" i="2"/>
  <c r="H49" i="1"/>
  <c r="E49" i="1"/>
  <c r="H48" i="1"/>
  <c r="E48" i="1"/>
  <c r="M47" i="1"/>
  <c r="J47" i="1"/>
  <c r="H47" i="1"/>
  <c r="E47" i="1"/>
  <c r="M46" i="1"/>
  <c r="J46" i="1"/>
  <c r="H46" i="1"/>
  <c r="F46" i="1"/>
  <c r="E46" i="1"/>
  <c r="I45" i="1"/>
  <c r="I44" i="1"/>
  <c r="I43" i="1"/>
  <c r="I42" i="1"/>
  <c r="I41" i="1"/>
  <c r="I40" i="1"/>
  <c r="I39" i="1"/>
  <c r="I37" i="1"/>
  <c r="I36" i="1"/>
  <c r="I35" i="1"/>
  <c r="I34" i="1"/>
  <c r="I33" i="1"/>
  <c r="I32" i="1"/>
  <c r="I31" i="1"/>
  <c r="I30" i="1"/>
  <c r="C5" i="1"/>
  <c r="G20" i="1" s="1"/>
  <c r="I49" i="1" l="1"/>
  <c r="N49" i="1" s="1"/>
  <c r="E50" i="1"/>
  <c r="N20" i="1"/>
  <c r="G10" i="1"/>
  <c r="I48" i="1" l="1"/>
  <c r="N48" i="1" s="1"/>
  <c r="I47" i="1"/>
  <c r="N47" i="1" s="1"/>
  <c r="I46" i="1"/>
  <c r="O46" i="1" l="1"/>
  <c r="N46" i="1"/>
</calcChain>
</file>

<file path=xl/sharedStrings.xml><?xml version="1.0" encoding="utf-8"?>
<sst xmlns="http://schemas.openxmlformats.org/spreadsheetml/2006/main" count="62" uniqueCount="59">
  <si>
    <t>Budget prévisionnel détaillé annuel pour la mise en œuvre de la convention de pacte territorial</t>
  </si>
  <si>
    <t>Maître d'ouvrage</t>
  </si>
  <si>
    <t>Pacte dérogatoire ?</t>
  </si>
  <si>
    <t>Nombre de résidences principales du parc privé</t>
  </si>
  <si>
    <t>Année (du budget)</t>
  </si>
  <si>
    <t>Volet</t>
  </si>
  <si>
    <t>Mise en œuvre 
(régie, prestation, convention)</t>
  </si>
  <si>
    <t>Objectif</t>
  </si>
  <si>
    <t>Dépenses prévisionnelles 
(€ HT ou salaires chargés environnés)</t>
  </si>
  <si>
    <t>Rappel financement Anah</t>
  </si>
  <si>
    <t>Financement prévisionnel</t>
  </si>
  <si>
    <t xml:space="preserve"> Maitre d'ouvrage</t>
  </si>
  <si>
    <t>Anah</t>
  </si>
  <si>
    <t>Financeur 1</t>
  </si>
  <si>
    <t>Financeur 2</t>
  </si>
  <si>
    <t>Régie</t>
  </si>
  <si>
    <t>Volet accompagnement (facultatif)</t>
  </si>
  <si>
    <t>Rénovation énergétique PO/PB TMO</t>
  </si>
  <si>
    <t>Rénovation énergétique PO/PB MO</t>
  </si>
  <si>
    <t>Rénovation énergétique PO/PB INT</t>
  </si>
  <si>
    <t>Rénovation énergétique PO/PB SUP</t>
  </si>
  <si>
    <t>Rénovation énergétique PB conventionnement</t>
  </si>
  <si>
    <t>Rénovation énergétique avec volet LHI PO TMO/MO et PB</t>
  </si>
  <si>
    <t>Accessibilité ou adaptation du logement au vieillissement ou au handicap PO</t>
  </si>
  <si>
    <t>Réhabilitation logement moyennement dégradé PB</t>
  </si>
  <si>
    <t>Transformation d'usage PB</t>
  </si>
  <si>
    <t>Développement du logement social dans le parc privé PB</t>
  </si>
  <si>
    <t>Attribution d'un logement conventionné très social à un ménage prioritaire</t>
  </si>
  <si>
    <t>Rénovation énergétique copropriétés 7 à 20 logements inclus (par logement)</t>
  </si>
  <si>
    <t>Rénovation énergétique copropriétés plus de 20 logements (par logement)</t>
  </si>
  <si>
    <t>TOTAL</t>
  </si>
  <si>
    <t>Sous-total volet DT</t>
  </si>
  <si>
    <t>Sous-total volet ICO</t>
  </si>
  <si>
    <t>Sous-total volet ACC</t>
  </si>
  <si>
    <t>oui</t>
  </si>
  <si>
    <t>RP Parc Privé</t>
  </si>
  <si>
    <t>Prestation</t>
  </si>
  <si>
    <t>non</t>
  </si>
  <si>
    <t>Plafond dyn. Terr.</t>
  </si>
  <si>
    <t>Convention</t>
  </si>
  <si>
    <t>Plafond ICO</t>
  </si>
  <si>
    <t>Nom Palier</t>
  </si>
  <si>
    <t xml:space="preserve">1 : &lt; 15 000 résidences </t>
  </si>
  <si>
    <t>2 : &lt; 50 000 résidences</t>
  </si>
  <si>
    <t>3 : &lt; 150 000 résidences</t>
  </si>
  <si>
    <t>4 : &lt; 800 000 résidences</t>
  </si>
  <si>
    <t>5 : &gt; 800 000 résidences</t>
  </si>
  <si>
    <t>Sub max DT</t>
  </si>
  <si>
    <t>Sub max ICO</t>
  </si>
  <si>
    <t>Mission
Ajouter autant de lignes que nécessaire pour les deux premiers volets</t>
  </si>
  <si>
    <t>Financeur 3</t>
  </si>
  <si>
    <t>Financeur 4</t>
  </si>
  <si>
    <t>Volet dynamique territoriale
 (obligatoire)</t>
  </si>
  <si>
    <t>Dépenses prévisionnelles
(€ TTC)</t>
  </si>
  <si>
    <t>Accessibilité ou adaptation du logement au vieillissement ou au handicap PB</t>
  </si>
  <si>
    <r>
      <t>Rénovation énergétique copropriétés 6 logements ou moins (par</t>
    </r>
    <r>
      <rPr>
        <b/>
        <sz val="9"/>
        <color theme="1"/>
        <rFont val="Marianne"/>
        <family val="3"/>
      </rPr>
      <t xml:space="preserve"> </t>
    </r>
    <r>
      <rPr>
        <b/>
        <u/>
        <sz val="9"/>
        <color theme="1"/>
        <rFont val="Marianne"/>
        <family val="3"/>
      </rPr>
      <t>copropriété</t>
    </r>
    <r>
      <rPr>
        <u/>
        <sz val="9"/>
        <color theme="1"/>
        <rFont val="Marianne"/>
        <family val="3"/>
      </rPr>
      <t>)</t>
    </r>
  </si>
  <si>
    <t>Le montant total d'aides publiques ne peut pas dépasser 80% du TTC pour les pactes non dérogatoires</t>
  </si>
  <si>
    <t>Lutte contre l'habitat indigne ou dégradé</t>
  </si>
  <si>
    <t>Volet information-conseil-orientation 
(obligatoire)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</si>
</sst>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??\ &quot;€&quot;_-;_-@_-"/>
    <numFmt numFmtId="165" formatCode="_-* #,##0_-;\-* #,##0_-;_-* &quot;-&quot;??_-;_-@_-"/>
    <numFmt numFmtId="166" formatCode="_-* #,##0\ _€_-;\-* #,##0\ _€_-;_-* &quot;-&quot;??\ _€_-;_-@_-"/>
  </numFmts>
  <fonts count="19">
    <font>
      <sz val="11"/>
      <color theme="1"/>
      <name val="Calibri"/>
      <scheme val="minor"/>
    </font>
    <font>
      <sz val="11"/>
      <color theme="1"/>
      <name val="Marianne"/>
    </font>
    <font>
      <b/>
      <sz val="18"/>
      <color theme="0"/>
      <name val="Marianne"/>
    </font>
    <font>
      <sz val="11"/>
      <color indexed="2"/>
      <name val="Marianne"/>
    </font>
    <font>
      <b/>
      <sz val="10"/>
      <color theme="1"/>
      <name val="Marianne"/>
    </font>
    <font>
      <sz val="10"/>
      <color theme="1"/>
      <name val="Marianne"/>
    </font>
    <font>
      <sz val="12"/>
      <color theme="1"/>
      <name val="Marianne"/>
    </font>
    <font>
      <b/>
      <sz val="10"/>
      <color theme="0"/>
      <name val="Marianne"/>
    </font>
    <font>
      <sz val="8"/>
      <color theme="1"/>
      <name val="Marianne"/>
    </font>
    <font>
      <sz val="9"/>
      <color theme="1"/>
      <name val="Marianne"/>
    </font>
    <font>
      <sz val="11"/>
      <name val="Calibri"/>
    </font>
    <font>
      <sz val="11"/>
      <color theme="1"/>
      <name val="Calibri"/>
      <scheme val="minor"/>
    </font>
    <font>
      <sz val="9"/>
      <color theme="1"/>
      <name val="Marianne"/>
      <family val="3"/>
    </font>
    <font>
      <b/>
      <sz val="10"/>
      <color theme="0"/>
      <name val="Marianne"/>
      <family val="3"/>
    </font>
    <font>
      <b/>
      <sz val="10"/>
      <color theme="1"/>
      <name val="Marianne"/>
      <family val="3"/>
    </font>
    <font>
      <u/>
      <sz val="9"/>
      <color theme="1"/>
      <name val="Marianne"/>
      <family val="3"/>
    </font>
    <font>
      <b/>
      <sz val="9"/>
      <color theme="1"/>
      <name val="Marianne"/>
      <family val="3"/>
    </font>
    <font>
      <b/>
      <u/>
      <sz val="9"/>
      <color theme="1"/>
      <name val="Marianne"/>
      <family val="3"/>
    </font>
    <font>
      <sz val="10"/>
      <name val="Marianne"/>
      <family val="3"/>
    </font>
  </fonts>
  <fills count="19">
    <fill>
      <patternFill patternType="none"/>
    </fill>
    <fill>
      <patternFill patternType="gray125"/>
    </fill>
    <fill>
      <patternFill patternType="solid">
        <fgColor rgb="FF002060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gray125">
        <bgColor theme="8" tint="0.79995117038483843"/>
      </patternFill>
    </fill>
    <fill>
      <patternFill patternType="gray125">
        <bgColor theme="7" tint="0.79992065187536243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gray125">
        <bgColor theme="6" tint="0.79992065187536243"/>
      </patternFill>
    </fill>
    <fill>
      <patternFill patternType="gray125">
        <bgColor theme="7" tint="0.79995117038483843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</borders>
  <cellStyleXfs count="4">
    <xf numFmtId="0" fontId="0" fillId="0" borderId="0"/>
    <xf numFmtId="43" fontId="11" fillId="0" borderId="0" applyFont="0" applyFill="0" applyBorder="0" applyProtection="0"/>
    <xf numFmtId="44" fontId="11" fillId="0" borderId="0" applyFont="0" applyFill="0" applyBorder="0" applyProtection="0"/>
    <xf numFmtId="9" fontId="11" fillId="0" borderId="0" applyFont="0" applyFill="0" applyBorder="0" applyProtection="0"/>
  </cellStyleXfs>
  <cellXfs count="124">
    <xf numFmtId="0" fontId="0" fillId="0" borderId="0" xfId="0"/>
    <xf numFmtId="0" fontId="1" fillId="0" borderId="0" xfId="0" applyFont="1"/>
    <xf numFmtId="0" fontId="3" fillId="0" borderId="0" xfId="0" applyFont="1"/>
    <xf numFmtId="0" fontId="4" fillId="3" borderId="1" xfId="0" applyFont="1" applyFill="1" applyBorder="1"/>
    <xf numFmtId="0" fontId="5" fillId="0" borderId="0" xfId="0" applyFont="1"/>
    <xf numFmtId="2" fontId="1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7" xfId="0" applyFont="1" applyBorder="1" applyAlignment="1">
      <alignment horizontal="center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5" fillId="7" borderId="16" xfId="0" applyFont="1" applyFill="1" applyBorder="1"/>
    <xf numFmtId="164" fontId="5" fillId="8" borderId="17" xfId="2" applyNumberFormat="1" applyFont="1" applyFill="1" applyBorder="1"/>
    <xf numFmtId="0" fontId="5" fillId="9" borderId="15" xfId="0" applyFont="1" applyFill="1" applyBorder="1"/>
    <xf numFmtId="164" fontId="5" fillId="8" borderId="16" xfId="2" applyNumberFormat="1" applyFont="1" applyFill="1" applyBorder="1"/>
    <xf numFmtId="164" fontId="5" fillId="8" borderId="18" xfId="2" applyNumberFormat="1" applyFont="1" applyFill="1" applyBorder="1"/>
    <xf numFmtId="164" fontId="5" fillId="7" borderId="19" xfId="2" applyNumberFormat="1" applyFont="1" applyFill="1" applyBorder="1"/>
    <xf numFmtId="164" fontId="5" fillId="4" borderId="15" xfId="2" applyNumberFormat="1" applyFont="1" applyFill="1" applyBorder="1"/>
    <xf numFmtId="164" fontId="5" fillId="4" borderId="17" xfId="2" applyNumberFormat="1" applyFont="1" applyFill="1" applyBorder="1"/>
    <xf numFmtId="164" fontId="5" fillId="4" borderId="16" xfId="2" applyNumberFormat="1" applyFont="1" applyFill="1" applyBorder="1"/>
    <xf numFmtId="0" fontId="5" fillId="7" borderId="20" xfId="0" applyFont="1" applyFill="1" applyBorder="1"/>
    <xf numFmtId="164" fontId="5" fillId="8" borderId="21" xfId="2" applyNumberFormat="1" applyFont="1" applyFill="1" applyBorder="1"/>
    <xf numFmtId="0" fontId="5" fillId="9" borderId="1" xfId="0" applyFont="1" applyFill="1" applyBorder="1"/>
    <xf numFmtId="164" fontId="5" fillId="8" borderId="20" xfId="2" applyNumberFormat="1" applyFont="1" applyFill="1" applyBorder="1"/>
    <xf numFmtId="164" fontId="5" fillId="7" borderId="22" xfId="2" applyNumberFormat="1" applyFont="1" applyFill="1" applyBorder="1"/>
    <xf numFmtId="164" fontId="5" fillId="10" borderId="1" xfId="2" applyNumberFormat="1" applyFont="1" applyFill="1" applyBorder="1"/>
    <xf numFmtId="164" fontId="5" fillId="10" borderId="21" xfId="2" applyNumberFormat="1" applyFont="1" applyFill="1" applyBorder="1"/>
    <xf numFmtId="164" fontId="5" fillId="10" borderId="20" xfId="2" applyNumberFormat="1" applyFont="1" applyFill="1" applyBorder="1"/>
    <xf numFmtId="0" fontId="5" fillId="7" borderId="14" xfId="0" applyFont="1" applyFill="1" applyBorder="1"/>
    <xf numFmtId="164" fontId="5" fillId="8" borderId="13" xfId="2" applyNumberFormat="1" applyFont="1" applyFill="1" applyBorder="1"/>
    <xf numFmtId="0" fontId="5" fillId="9" borderId="12" xfId="0" applyFont="1" applyFill="1" applyBorder="1"/>
    <xf numFmtId="164" fontId="5" fillId="8" borderId="14" xfId="2" applyNumberFormat="1" applyFont="1" applyFill="1" applyBorder="1"/>
    <xf numFmtId="164" fontId="5" fillId="8" borderId="23" xfId="2" applyNumberFormat="1" applyFont="1" applyFill="1" applyBorder="1"/>
    <xf numFmtId="164" fontId="5" fillId="7" borderId="24" xfId="2" applyNumberFormat="1" applyFont="1" applyFill="1" applyBorder="1"/>
    <xf numFmtId="164" fontId="5" fillId="10" borderId="12" xfId="2" applyNumberFormat="1" applyFont="1" applyFill="1" applyBorder="1"/>
    <xf numFmtId="164" fontId="5" fillId="10" borderId="13" xfId="2" applyNumberFormat="1" applyFont="1" applyFill="1" applyBorder="1"/>
    <xf numFmtId="164" fontId="5" fillId="10" borderId="14" xfId="2" applyNumberFormat="1" applyFont="1" applyFill="1" applyBorder="1"/>
    <xf numFmtId="0" fontId="5" fillId="11" borderId="16" xfId="0" applyFont="1" applyFill="1" applyBorder="1"/>
    <xf numFmtId="164" fontId="5" fillId="7" borderId="26" xfId="2" applyNumberFormat="1" applyFont="1" applyFill="1" applyBorder="1"/>
    <xf numFmtId="0" fontId="5" fillId="11" borderId="20" xfId="0" applyFont="1" applyFill="1" applyBorder="1"/>
    <xf numFmtId="0" fontId="5" fillId="11" borderId="14" xfId="0" applyFont="1" applyFill="1" applyBorder="1"/>
    <xf numFmtId="0" fontId="5" fillId="8" borderId="15" xfId="0" applyFont="1" applyFill="1" applyBorder="1"/>
    <xf numFmtId="0" fontId="5" fillId="8" borderId="1" xfId="0" applyFont="1" applyFill="1" applyBorder="1"/>
    <xf numFmtId="164" fontId="5" fillId="4" borderId="21" xfId="2" applyNumberFormat="1" applyFont="1" applyFill="1" applyBorder="1"/>
    <xf numFmtId="164" fontId="5" fillId="4" borderId="20" xfId="2" applyNumberFormat="1" applyFont="1" applyFill="1" applyBorder="1"/>
    <xf numFmtId="0" fontId="5" fillId="8" borderId="12" xfId="0" applyFont="1" applyFill="1" applyBorder="1"/>
    <xf numFmtId="164" fontId="5" fillId="4" borderId="13" xfId="2" applyNumberFormat="1" applyFont="1" applyFill="1" applyBorder="1"/>
    <xf numFmtId="164" fontId="5" fillId="4" borderId="14" xfId="2" applyNumberFormat="1" applyFont="1" applyFill="1" applyBorder="1"/>
    <xf numFmtId="0" fontId="4" fillId="6" borderId="28" xfId="0" applyFont="1" applyFill="1" applyBorder="1"/>
    <xf numFmtId="164" fontId="4" fillId="3" borderId="30" xfId="2" applyNumberFormat="1" applyFont="1" applyFill="1" applyBorder="1"/>
    <xf numFmtId="44" fontId="8" fillId="0" borderId="31" xfId="0" applyNumberFormat="1" applyFont="1" applyBorder="1"/>
    <xf numFmtId="9" fontId="1" fillId="0" borderId="0" xfId="3" applyNumberFormat="1" applyFont="1"/>
    <xf numFmtId="0" fontId="5" fillId="14" borderId="15" xfId="0" applyFont="1" applyFill="1" applyBorder="1"/>
    <xf numFmtId="164" fontId="5" fillId="14" borderId="15" xfId="0" applyNumberFormat="1" applyFont="1" applyFill="1" applyBorder="1"/>
    <xf numFmtId="164" fontId="5" fillId="15" borderId="15" xfId="0" applyNumberFormat="1" applyFont="1" applyFill="1" applyBorder="1"/>
    <xf numFmtId="164" fontId="5" fillId="16" borderId="32" xfId="0" applyNumberFormat="1" applyFont="1" applyFill="1" applyBorder="1"/>
    <xf numFmtId="0" fontId="5" fillId="14" borderId="1" xfId="0" applyFont="1" applyFill="1" applyBorder="1"/>
    <xf numFmtId="164" fontId="5" fillId="14" borderId="1" xfId="0" applyNumberFormat="1" applyFont="1" applyFill="1" applyBorder="1"/>
    <xf numFmtId="164" fontId="5" fillId="15" borderId="1" xfId="0" applyNumberFormat="1" applyFont="1" applyFill="1" applyBorder="1"/>
    <xf numFmtId="164" fontId="8" fillId="0" borderId="0" xfId="0" applyNumberFormat="1" applyFont="1"/>
    <xf numFmtId="0" fontId="10" fillId="0" borderId="1" xfId="0" applyFont="1" applyBorder="1"/>
    <xf numFmtId="165" fontId="0" fillId="0" borderId="1" xfId="1" applyNumberFormat="1" applyFont="1" applyBorder="1"/>
    <xf numFmtId="164" fontId="0" fillId="0" borderId="1" xfId="0" applyNumberFormat="1" applyBorder="1"/>
    <xf numFmtId="0" fontId="10" fillId="0" borderId="33" xfId="0" applyFont="1" applyBorder="1"/>
    <xf numFmtId="164" fontId="0" fillId="0" borderId="33" xfId="2" applyNumberFormat="1" applyFont="1" applyBorder="1"/>
    <xf numFmtId="0" fontId="0" fillId="0" borderId="33" xfId="0" applyBorder="1"/>
    <xf numFmtId="0" fontId="0" fillId="0" borderId="34" xfId="0" applyBorder="1"/>
    <xf numFmtId="164" fontId="0" fillId="0" borderId="21" xfId="0" applyNumberFormat="1" applyBorder="1"/>
    <xf numFmtId="164" fontId="0" fillId="0" borderId="27" xfId="0" applyNumberFormat="1" applyBorder="1"/>
    <xf numFmtId="164" fontId="0" fillId="0" borderId="35" xfId="0" applyNumberFormat="1" applyBorder="1"/>
    <xf numFmtId="0" fontId="0" fillId="0" borderId="36" xfId="0" applyBorder="1"/>
    <xf numFmtId="164" fontId="0" fillId="0" borderId="17" xfId="0" applyNumberFormat="1" applyBorder="1"/>
    <xf numFmtId="0" fontId="0" fillId="0" borderId="17" xfId="0" applyBorder="1"/>
    <xf numFmtId="164" fontId="4" fillId="6" borderId="29" xfId="2" applyNumberFormat="1" applyFont="1" applyFill="1" applyBorder="1"/>
    <xf numFmtId="164" fontId="4" fillId="13" borderId="6" xfId="0" applyNumberFormat="1" applyFont="1" applyFill="1" applyBorder="1"/>
    <xf numFmtId="164" fontId="5" fillId="4" borderId="38" xfId="2" applyNumberFormat="1" applyFont="1" applyFill="1" applyBorder="1"/>
    <xf numFmtId="164" fontId="5" fillId="10" borderId="39" xfId="2" applyNumberFormat="1" applyFont="1" applyFill="1" applyBorder="1"/>
    <xf numFmtId="164" fontId="5" fillId="10" borderId="37" xfId="2" applyNumberFormat="1" applyFont="1" applyFill="1" applyBorder="1"/>
    <xf numFmtId="164" fontId="5" fillId="4" borderId="39" xfId="2" applyNumberFormat="1" applyFont="1" applyFill="1" applyBorder="1"/>
    <xf numFmtId="164" fontId="5" fillId="4" borderId="37" xfId="2" applyNumberFormat="1" applyFont="1" applyFill="1" applyBorder="1"/>
    <xf numFmtId="0" fontId="9" fillId="0" borderId="0" xfId="0" applyFont="1" applyAlignment="1"/>
    <xf numFmtId="0" fontId="12" fillId="12" borderId="16" xfId="0" applyFont="1" applyFill="1" applyBorder="1"/>
    <xf numFmtId="0" fontId="12" fillId="12" borderId="20" xfId="0" applyFont="1" applyFill="1" applyBorder="1"/>
    <xf numFmtId="0" fontId="12" fillId="12" borderId="14" xfId="0" applyFont="1" applyFill="1" applyBorder="1"/>
    <xf numFmtId="164" fontId="5" fillId="17" borderId="26" xfId="2" applyNumberFormat="1" applyFont="1" applyFill="1" applyBorder="1"/>
    <xf numFmtId="164" fontId="5" fillId="17" borderId="22" xfId="2" applyNumberFormat="1" applyFont="1" applyFill="1" applyBorder="1"/>
    <xf numFmtId="164" fontId="5" fillId="17" borderId="24" xfId="2" applyNumberFormat="1" applyFont="1" applyFill="1" applyBorder="1"/>
    <xf numFmtId="0" fontId="4" fillId="3" borderId="1" xfId="0" applyFont="1" applyFill="1" applyBorder="1" applyAlignment="1">
      <alignment wrapText="1"/>
    </xf>
    <xf numFmtId="164" fontId="5" fillId="0" borderId="0" xfId="0" applyNumberFormat="1" applyFont="1"/>
    <xf numFmtId="164" fontId="5" fillId="18" borderId="15" xfId="2" applyNumberFormat="1" applyFont="1" applyFill="1" applyBorder="1"/>
    <xf numFmtId="164" fontId="5" fillId="18" borderId="17" xfId="2" applyNumberFormat="1" applyFont="1" applyFill="1" applyBorder="1"/>
    <xf numFmtId="164" fontId="5" fillId="18" borderId="38" xfId="2" applyNumberFormat="1" applyFont="1" applyFill="1" applyBorder="1"/>
    <xf numFmtId="164" fontId="5" fillId="18" borderId="16" xfId="2" applyNumberFormat="1" applyFont="1" applyFill="1" applyBorder="1"/>
    <xf numFmtId="44" fontId="8" fillId="0" borderId="31" xfId="0" applyNumberFormat="1" applyFont="1" applyFill="1" applyBorder="1"/>
    <xf numFmtId="0" fontId="14" fillId="0" borderId="0" xfId="0" applyFont="1" applyAlignment="1">
      <alignment horizontal="center"/>
    </xf>
    <xf numFmtId="0" fontId="16" fillId="0" borderId="0" xfId="0" applyFont="1" applyAlignment="1"/>
    <xf numFmtId="166" fontId="5" fillId="4" borderId="1" xfId="1" applyNumberFormat="1" applyFont="1" applyFill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18" fillId="4" borderId="1" xfId="0" applyFont="1" applyFill="1" applyBorder="1" applyAlignment="1">
      <alignment horizontal="left"/>
    </xf>
    <xf numFmtId="2" fontId="5" fillId="4" borderId="1" xfId="0" applyNumberFormat="1" applyFont="1" applyFill="1" applyBorder="1" applyAlignment="1">
      <alignment horizontal="left"/>
    </xf>
    <xf numFmtId="0" fontId="4" fillId="7" borderId="15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4" fillId="11" borderId="25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 wrapText="1"/>
    </xf>
    <xf numFmtId="0" fontId="4" fillId="12" borderId="15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1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indexed="2"/>
      </font>
      <fill>
        <patternFill patternType="solid">
          <fgColor theme="5" tint="0.79998168889431442"/>
          <bgColor theme="5" tint="0.79998168889431442"/>
        </patternFill>
      </fill>
    </dxf>
    <dxf>
      <font>
        <color indexed="2"/>
      </font>
      <fill>
        <patternFill patternType="solid">
          <fgColor theme="5" tint="0.79998168889431442"/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0"/>
  <sheetViews>
    <sheetView tabSelected="1" topLeftCell="A9" zoomScale="80" zoomScaleNormal="80" workbookViewId="0">
      <selection activeCell="D46" sqref="D46"/>
    </sheetView>
  </sheetViews>
  <sheetFormatPr baseColWidth="10" defaultColWidth="10.77734375" defaultRowHeight="14.4"/>
  <cols>
    <col min="1" max="1" width="22.21875" style="1" customWidth="1"/>
    <col min="2" max="2" width="65.77734375" style="1" customWidth="1"/>
    <col min="3" max="3" width="16.44140625" style="1" customWidth="1"/>
    <col min="4" max="4" width="19.21875" style="1" customWidth="1"/>
    <col min="5" max="5" width="19" style="1" customWidth="1"/>
    <col min="6" max="6" width="15.21875" style="1" customWidth="1"/>
    <col min="7" max="7" width="13.21875" style="1" customWidth="1"/>
    <col min="8" max="9" width="11" style="1" bestFit="1" customWidth="1"/>
    <col min="10" max="10" width="11.21875" style="1" bestFit="1" customWidth="1"/>
    <col min="11" max="13" width="11.5546875" style="1" bestFit="1" customWidth="1"/>
    <col min="14" max="14" width="14.5546875" style="1" customWidth="1"/>
    <col min="15" max="15" width="11.77734375" style="1" bestFit="1" customWidth="1"/>
    <col min="16" max="16" width="11.44140625" style="1" bestFit="1" customWidth="1"/>
    <col min="17" max="16384" width="10.77734375" style="1"/>
  </cols>
  <sheetData>
    <row r="1" spans="1:14" ht="23.4">
      <c r="A1" s="110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4">
      <c r="A2" s="2"/>
    </row>
    <row r="3" spans="1:14">
      <c r="A3" s="3" t="s">
        <v>1</v>
      </c>
      <c r="B3" s="99"/>
    </row>
    <row r="4" spans="1:14">
      <c r="A4" s="3" t="s">
        <v>2</v>
      </c>
      <c r="B4" s="100" t="s">
        <v>34</v>
      </c>
      <c r="C4" s="2"/>
    </row>
    <row r="5" spans="1:14" ht="40.200000000000003">
      <c r="A5" s="89" t="s">
        <v>3</v>
      </c>
      <c r="B5" s="98">
        <v>850000</v>
      </c>
      <c r="C5" s="4" t="str">
        <f>IF(B5&lt;Listes!D1,Listes!D4,IF(B5&lt;Listes!E1,Listes!E4,IF(B5&lt;Listes!F1,Listes!F4,IF(B5&lt;Listes!G1,Listes!G4,Listes!H4))))</f>
        <v>5 : &gt; 800 000 résidences</v>
      </c>
    </row>
    <row r="6" spans="1:14">
      <c r="A6" s="3" t="s">
        <v>4</v>
      </c>
      <c r="B6" s="101"/>
      <c r="C6" s="5"/>
    </row>
    <row r="7" spans="1:14" ht="15" thickBot="1"/>
    <row r="8" spans="1:14" s="6" customFormat="1" ht="47.1" customHeight="1" thickTop="1">
      <c r="A8" s="7" t="s">
        <v>5</v>
      </c>
      <c r="B8" s="111" t="s">
        <v>49</v>
      </c>
      <c r="C8" s="113" t="s">
        <v>6</v>
      </c>
      <c r="D8" s="115" t="s">
        <v>7</v>
      </c>
      <c r="E8" s="117" t="s">
        <v>8</v>
      </c>
      <c r="F8" s="119" t="s">
        <v>53</v>
      </c>
      <c r="G8" s="111" t="s">
        <v>9</v>
      </c>
      <c r="H8" s="121" t="s">
        <v>10</v>
      </c>
      <c r="I8" s="122"/>
      <c r="J8" s="122"/>
      <c r="K8" s="122"/>
      <c r="L8" s="122"/>
      <c r="M8" s="123"/>
      <c r="N8" s="8"/>
    </row>
    <row r="9" spans="1:14" ht="27.6" thickBot="1">
      <c r="A9" s="9"/>
      <c r="B9" s="112"/>
      <c r="C9" s="114"/>
      <c r="D9" s="116"/>
      <c r="E9" s="118"/>
      <c r="F9" s="118"/>
      <c r="G9" s="120"/>
      <c r="H9" s="10" t="s">
        <v>11</v>
      </c>
      <c r="I9" s="11" t="s">
        <v>12</v>
      </c>
      <c r="J9" s="12" t="s">
        <v>13</v>
      </c>
      <c r="K9" s="12" t="s">
        <v>14</v>
      </c>
      <c r="L9" s="12" t="s">
        <v>50</v>
      </c>
      <c r="M9" s="12" t="s">
        <v>51</v>
      </c>
      <c r="N9" s="96" t="s">
        <v>30</v>
      </c>
    </row>
    <row r="10" spans="1:14" ht="15" thickTop="1">
      <c r="A10" s="102" t="s">
        <v>52</v>
      </c>
      <c r="B10" s="13"/>
      <c r="C10" s="14" t="s">
        <v>15</v>
      </c>
      <c r="D10" s="15"/>
      <c r="E10" s="16"/>
      <c r="F10" s="17"/>
      <c r="G10" s="18">
        <f>IF($C$5=Listes!$D$4,Listes!D5,IF($C$5=Listes!$E$4,Listes!E5,IF($C$5=Listes!$F$4,Listes!F5,IF($C$5=Listes!$G$4,Listes!G5,IF($C$5=Listes!$H$4,Listes!H5,0)))))</f>
        <v>900000</v>
      </c>
      <c r="H10" s="19"/>
      <c r="I10" s="20"/>
      <c r="J10" s="19"/>
      <c r="K10" s="77"/>
      <c r="L10" s="77"/>
      <c r="M10" s="21"/>
      <c r="N10" s="90">
        <f>SUM(H10:M10)</f>
        <v>0</v>
      </c>
    </row>
    <row r="11" spans="1:14">
      <c r="A11" s="102"/>
      <c r="B11" s="13"/>
      <c r="C11" s="14"/>
      <c r="D11" s="15"/>
      <c r="E11" s="16"/>
      <c r="F11" s="17"/>
      <c r="G11" s="86"/>
      <c r="H11" s="91"/>
      <c r="I11" s="92"/>
      <c r="J11" s="91"/>
      <c r="K11" s="93"/>
      <c r="L11" s="93"/>
      <c r="M11" s="94"/>
      <c r="N11" s="4"/>
    </row>
    <row r="12" spans="1:14">
      <c r="A12" s="102"/>
      <c r="B12" s="13"/>
      <c r="C12" s="14"/>
      <c r="D12" s="15"/>
      <c r="E12" s="16"/>
      <c r="F12" s="17"/>
      <c r="G12" s="86"/>
      <c r="H12" s="91"/>
      <c r="I12" s="92"/>
      <c r="J12" s="91"/>
      <c r="K12" s="93"/>
      <c r="L12" s="93"/>
      <c r="M12" s="94"/>
      <c r="N12" s="4"/>
    </row>
    <row r="13" spans="1:14">
      <c r="A13" s="102"/>
      <c r="B13" s="13"/>
      <c r="C13" s="14"/>
      <c r="D13" s="15"/>
      <c r="E13" s="16"/>
      <c r="F13" s="17"/>
      <c r="G13" s="86"/>
      <c r="H13" s="91"/>
      <c r="I13" s="92"/>
      <c r="J13" s="91"/>
      <c r="K13" s="93"/>
      <c r="L13" s="93"/>
      <c r="M13" s="94"/>
      <c r="N13" s="4"/>
    </row>
    <row r="14" spans="1:14">
      <c r="A14" s="102"/>
      <c r="B14" s="13"/>
      <c r="C14" s="14"/>
      <c r="D14" s="15"/>
      <c r="E14" s="16"/>
      <c r="F14" s="17"/>
      <c r="G14" s="86"/>
      <c r="H14" s="91"/>
      <c r="I14" s="92"/>
      <c r="J14" s="91"/>
      <c r="K14" s="93"/>
      <c r="L14" s="93"/>
      <c r="M14" s="94"/>
      <c r="N14" s="4"/>
    </row>
    <row r="15" spans="1:14">
      <c r="A15" s="102"/>
      <c r="B15" s="13"/>
      <c r="C15" s="14"/>
      <c r="D15" s="15"/>
      <c r="E15" s="16"/>
      <c r="F15" s="17"/>
      <c r="G15" s="86"/>
      <c r="H15" s="91"/>
      <c r="I15" s="92"/>
      <c r="J15" s="91"/>
      <c r="K15" s="93"/>
      <c r="L15" s="93"/>
      <c r="M15" s="94"/>
      <c r="N15" s="4"/>
    </row>
    <row r="16" spans="1:14">
      <c r="A16" s="103"/>
      <c r="B16" s="22"/>
      <c r="C16" s="23"/>
      <c r="D16" s="24"/>
      <c r="E16" s="25"/>
      <c r="F16" s="17"/>
      <c r="G16" s="87"/>
      <c r="H16" s="27"/>
      <c r="I16" s="28"/>
      <c r="J16" s="27"/>
      <c r="K16" s="78"/>
      <c r="L16" s="78"/>
      <c r="M16" s="29"/>
      <c r="N16" s="4"/>
    </row>
    <row r="17" spans="1:14">
      <c r="A17" s="103"/>
      <c r="B17" s="22"/>
      <c r="C17" s="23"/>
      <c r="D17" s="24"/>
      <c r="E17" s="25"/>
      <c r="F17" s="17"/>
      <c r="G17" s="87"/>
      <c r="H17" s="27"/>
      <c r="I17" s="28"/>
      <c r="J17" s="27"/>
      <c r="K17" s="78"/>
      <c r="L17" s="78"/>
      <c r="M17" s="29"/>
      <c r="N17" s="4"/>
    </row>
    <row r="18" spans="1:14">
      <c r="A18" s="103"/>
      <c r="B18" s="22"/>
      <c r="C18" s="23"/>
      <c r="D18" s="24"/>
      <c r="E18" s="25"/>
      <c r="F18" s="17"/>
      <c r="G18" s="87"/>
      <c r="H18" s="27"/>
      <c r="I18" s="28"/>
      <c r="J18" s="27"/>
      <c r="K18" s="78"/>
      <c r="L18" s="78"/>
      <c r="M18" s="29"/>
      <c r="N18" s="4"/>
    </row>
    <row r="19" spans="1:14">
      <c r="A19" s="104"/>
      <c r="B19" s="30"/>
      <c r="C19" s="31"/>
      <c r="D19" s="32"/>
      <c r="E19" s="33"/>
      <c r="F19" s="34"/>
      <c r="G19" s="88"/>
      <c r="H19" s="36"/>
      <c r="I19" s="37"/>
      <c r="J19" s="36"/>
      <c r="K19" s="79"/>
      <c r="L19" s="79"/>
      <c r="M19" s="38"/>
      <c r="N19" s="4"/>
    </row>
    <row r="20" spans="1:14" ht="15" thickTop="1">
      <c r="A20" s="105" t="s">
        <v>58</v>
      </c>
      <c r="B20" s="39"/>
      <c r="C20" s="14"/>
      <c r="D20" s="15"/>
      <c r="E20" s="16"/>
      <c r="F20" s="17"/>
      <c r="G20" s="40">
        <f>IF($C$5=Listes!$D$4,Listes!D6,IF($C$5=Listes!$E$4,Listes!E6,IF($C$5=Listes!$F$4,Listes!F6,IF($C$5=Listes!$G$4,Listes!G6,IF($C$5=Listes!$H$4,Listes!H6,0)))))</f>
        <v>2000000</v>
      </c>
      <c r="H20" s="19"/>
      <c r="I20" s="20"/>
      <c r="J20" s="19"/>
      <c r="K20" s="77"/>
      <c r="L20" s="77"/>
      <c r="M20" s="21"/>
      <c r="N20" s="90">
        <f>SUM(H20:M20)</f>
        <v>0</v>
      </c>
    </row>
    <row r="21" spans="1:14">
      <c r="A21" s="105"/>
      <c r="B21" s="39"/>
      <c r="C21" s="14"/>
      <c r="D21" s="15"/>
      <c r="E21" s="16"/>
      <c r="F21" s="17"/>
      <c r="G21" s="86"/>
      <c r="H21" s="91"/>
      <c r="I21" s="92"/>
      <c r="J21" s="91"/>
      <c r="K21" s="93"/>
      <c r="L21" s="93"/>
      <c r="M21" s="94"/>
      <c r="N21" s="4"/>
    </row>
    <row r="22" spans="1:14">
      <c r="A22" s="105"/>
      <c r="B22" s="39"/>
      <c r="C22" s="14"/>
      <c r="D22" s="15"/>
      <c r="E22" s="16"/>
      <c r="F22" s="17"/>
      <c r="G22" s="86"/>
      <c r="H22" s="91"/>
      <c r="I22" s="92"/>
      <c r="J22" s="91"/>
      <c r="K22" s="93"/>
      <c r="L22" s="93"/>
      <c r="M22" s="94"/>
      <c r="N22" s="4"/>
    </row>
    <row r="23" spans="1:14">
      <c r="A23" s="105"/>
      <c r="B23" s="39"/>
      <c r="C23" s="14"/>
      <c r="D23" s="15"/>
      <c r="E23" s="16"/>
      <c r="F23" s="17"/>
      <c r="G23" s="86"/>
      <c r="H23" s="91"/>
      <c r="I23" s="92"/>
      <c r="J23" s="91"/>
      <c r="K23" s="93"/>
      <c r="L23" s="93"/>
      <c r="M23" s="94"/>
      <c r="N23" s="4"/>
    </row>
    <row r="24" spans="1:14">
      <c r="A24" s="105"/>
      <c r="B24" s="39"/>
      <c r="C24" s="14"/>
      <c r="D24" s="15"/>
      <c r="E24" s="16"/>
      <c r="F24" s="17"/>
      <c r="G24" s="86"/>
      <c r="H24" s="91"/>
      <c r="I24" s="92"/>
      <c r="J24" s="91"/>
      <c r="K24" s="93"/>
      <c r="L24" s="93"/>
      <c r="M24" s="94"/>
      <c r="N24" s="4"/>
    </row>
    <row r="25" spans="1:14">
      <c r="A25" s="105"/>
      <c r="B25" s="39"/>
      <c r="C25" s="14"/>
      <c r="D25" s="15"/>
      <c r="E25" s="16"/>
      <c r="F25" s="17"/>
      <c r="G25" s="86"/>
      <c r="H25" s="91"/>
      <c r="I25" s="92"/>
      <c r="J25" s="91"/>
      <c r="K25" s="93"/>
      <c r="L25" s="93"/>
      <c r="M25" s="94"/>
      <c r="N25" s="4"/>
    </row>
    <row r="26" spans="1:14">
      <c r="A26" s="105"/>
      <c r="B26" s="39"/>
      <c r="C26" s="14"/>
      <c r="D26" s="15"/>
      <c r="E26" s="16"/>
      <c r="F26" s="17"/>
      <c r="G26" s="86"/>
      <c r="H26" s="91"/>
      <c r="I26" s="92"/>
      <c r="J26" s="91"/>
      <c r="K26" s="93"/>
      <c r="L26" s="93"/>
      <c r="M26" s="94"/>
      <c r="N26" s="4"/>
    </row>
    <row r="27" spans="1:14">
      <c r="A27" s="105"/>
      <c r="B27" s="41"/>
      <c r="C27" s="23"/>
      <c r="D27" s="24"/>
      <c r="E27" s="16"/>
      <c r="F27" s="17"/>
      <c r="G27" s="87"/>
      <c r="H27" s="27"/>
      <c r="I27" s="28"/>
      <c r="J27" s="27"/>
      <c r="K27" s="78"/>
      <c r="L27" s="78"/>
      <c r="M27" s="29"/>
      <c r="N27" s="4"/>
    </row>
    <row r="28" spans="1:14">
      <c r="A28" s="105"/>
      <c r="B28" s="41"/>
      <c r="C28" s="23"/>
      <c r="D28" s="24"/>
      <c r="E28" s="16"/>
      <c r="F28" s="17"/>
      <c r="G28" s="87"/>
      <c r="H28" s="27"/>
      <c r="I28" s="28"/>
      <c r="J28" s="27"/>
      <c r="K28" s="78"/>
      <c r="L28" s="78"/>
      <c r="M28" s="29"/>
      <c r="N28" s="4"/>
    </row>
    <row r="29" spans="1:14" ht="15" thickBot="1">
      <c r="A29" s="106"/>
      <c r="B29" s="42"/>
      <c r="C29" s="31"/>
      <c r="D29" s="32"/>
      <c r="E29" s="33"/>
      <c r="F29" s="34"/>
      <c r="G29" s="88"/>
      <c r="H29" s="36"/>
      <c r="I29" s="37"/>
      <c r="J29" s="36"/>
      <c r="K29" s="79"/>
      <c r="L29" s="79"/>
      <c r="M29" s="38"/>
      <c r="N29" s="4"/>
    </row>
    <row r="30" spans="1:14" ht="15" thickTop="1">
      <c r="A30" s="107" t="s">
        <v>16</v>
      </c>
      <c r="B30" s="83" t="s">
        <v>57</v>
      </c>
      <c r="C30" s="14"/>
      <c r="D30" s="43"/>
      <c r="E30" s="16"/>
      <c r="F30" s="17"/>
      <c r="G30" s="40">
        <v>2000</v>
      </c>
      <c r="H30" s="19"/>
      <c r="I30" s="20">
        <f t="shared" ref="I30:I45" si="0">D30*G30</f>
        <v>0</v>
      </c>
      <c r="J30" s="19"/>
      <c r="K30" s="77"/>
      <c r="L30" s="77"/>
      <c r="M30" s="21"/>
      <c r="N30" s="4"/>
    </row>
    <row r="31" spans="1:14">
      <c r="A31" s="108"/>
      <c r="B31" s="84" t="s">
        <v>17</v>
      </c>
      <c r="C31" s="23"/>
      <c r="D31" s="44"/>
      <c r="E31" s="16"/>
      <c r="F31" s="17"/>
      <c r="G31" s="26">
        <v>2000</v>
      </c>
      <c r="H31" s="19"/>
      <c r="I31" s="45">
        <f t="shared" si="0"/>
        <v>0</v>
      </c>
      <c r="J31" s="19"/>
      <c r="K31" s="80"/>
      <c r="L31" s="80"/>
      <c r="M31" s="46"/>
      <c r="N31" s="4"/>
    </row>
    <row r="32" spans="1:14">
      <c r="A32" s="108"/>
      <c r="B32" s="84" t="s">
        <v>18</v>
      </c>
      <c r="C32" s="23"/>
      <c r="D32" s="44"/>
      <c r="E32" s="16"/>
      <c r="F32" s="17"/>
      <c r="G32" s="26">
        <v>1600</v>
      </c>
      <c r="H32" s="19"/>
      <c r="I32" s="45">
        <f t="shared" si="0"/>
        <v>0</v>
      </c>
      <c r="J32" s="19"/>
      <c r="K32" s="80"/>
      <c r="L32" s="80"/>
      <c r="M32" s="46"/>
      <c r="N32" s="4"/>
    </row>
    <row r="33" spans="1:17">
      <c r="A33" s="108"/>
      <c r="B33" s="84" t="s">
        <v>19</v>
      </c>
      <c r="C33" s="23"/>
      <c r="D33" s="44"/>
      <c r="E33" s="16"/>
      <c r="F33" s="17"/>
      <c r="G33" s="26">
        <v>800</v>
      </c>
      <c r="H33" s="19"/>
      <c r="I33" s="45">
        <f t="shared" si="0"/>
        <v>0</v>
      </c>
      <c r="J33" s="19"/>
      <c r="K33" s="80"/>
      <c r="L33" s="80"/>
      <c r="M33" s="46"/>
      <c r="N33" s="4"/>
    </row>
    <row r="34" spans="1:17">
      <c r="A34" s="108"/>
      <c r="B34" s="84" t="s">
        <v>20</v>
      </c>
      <c r="C34" s="23"/>
      <c r="D34" s="44"/>
      <c r="E34" s="16"/>
      <c r="F34" s="17"/>
      <c r="G34" s="26">
        <v>400</v>
      </c>
      <c r="H34" s="19"/>
      <c r="I34" s="45">
        <f t="shared" si="0"/>
        <v>0</v>
      </c>
      <c r="J34" s="19"/>
      <c r="K34" s="80"/>
      <c r="L34" s="80"/>
      <c r="M34" s="46"/>
      <c r="N34" s="4"/>
    </row>
    <row r="35" spans="1:17">
      <c r="A35" s="108"/>
      <c r="B35" s="84" t="s">
        <v>21</v>
      </c>
      <c r="C35" s="23"/>
      <c r="D35" s="44"/>
      <c r="E35" s="16"/>
      <c r="F35" s="17"/>
      <c r="G35" s="26">
        <v>1600</v>
      </c>
      <c r="H35" s="19"/>
      <c r="I35" s="45">
        <f t="shared" si="0"/>
        <v>0</v>
      </c>
      <c r="J35" s="19"/>
      <c r="K35" s="80"/>
      <c r="L35" s="80"/>
      <c r="M35" s="46"/>
      <c r="N35" s="4"/>
    </row>
    <row r="36" spans="1:17">
      <c r="A36" s="108"/>
      <c r="B36" s="84" t="s">
        <v>22</v>
      </c>
      <c r="C36" s="23"/>
      <c r="D36" s="44"/>
      <c r="E36" s="16"/>
      <c r="F36" s="17"/>
      <c r="G36" s="26">
        <v>4000</v>
      </c>
      <c r="H36" s="19"/>
      <c r="I36" s="45">
        <f t="shared" si="0"/>
        <v>0</v>
      </c>
      <c r="J36" s="19"/>
      <c r="K36" s="80"/>
      <c r="L36" s="80"/>
      <c r="M36" s="46"/>
      <c r="N36" s="4"/>
    </row>
    <row r="37" spans="1:17">
      <c r="A37" s="108"/>
      <c r="B37" s="84" t="s">
        <v>23</v>
      </c>
      <c r="C37" s="23"/>
      <c r="D37" s="44"/>
      <c r="E37" s="16"/>
      <c r="F37" s="17"/>
      <c r="G37" s="26">
        <v>600</v>
      </c>
      <c r="H37" s="19"/>
      <c r="I37" s="45">
        <f t="shared" si="0"/>
        <v>0</v>
      </c>
      <c r="J37" s="19"/>
      <c r="K37" s="80"/>
      <c r="L37" s="80"/>
      <c r="M37" s="46"/>
      <c r="N37" s="4"/>
    </row>
    <row r="38" spans="1:17">
      <c r="A38" s="108"/>
      <c r="B38" s="84" t="s">
        <v>54</v>
      </c>
      <c r="C38" s="23"/>
      <c r="D38" s="44"/>
      <c r="E38" s="16"/>
      <c r="F38" s="17"/>
      <c r="G38" s="26">
        <v>300</v>
      </c>
      <c r="H38" s="19"/>
      <c r="I38" s="45">
        <f t="shared" si="0"/>
        <v>0</v>
      </c>
      <c r="J38" s="19"/>
      <c r="K38" s="80"/>
      <c r="L38" s="80"/>
      <c r="M38" s="46"/>
      <c r="N38" s="4"/>
    </row>
    <row r="39" spans="1:17">
      <c r="A39" s="108"/>
      <c r="B39" s="84" t="s">
        <v>24</v>
      </c>
      <c r="C39" s="23"/>
      <c r="D39" s="44"/>
      <c r="E39" s="16"/>
      <c r="F39" s="17"/>
      <c r="G39" s="26">
        <v>300</v>
      </c>
      <c r="H39" s="19"/>
      <c r="I39" s="45">
        <f t="shared" si="0"/>
        <v>0</v>
      </c>
      <c r="J39" s="19"/>
      <c r="K39" s="80"/>
      <c r="L39" s="80"/>
      <c r="M39" s="46"/>
      <c r="N39" s="4"/>
    </row>
    <row r="40" spans="1:17">
      <c r="A40" s="108"/>
      <c r="B40" s="84" t="s">
        <v>25</v>
      </c>
      <c r="C40" s="23"/>
      <c r="D40" s="44"/>
      <c r="E40" s="16"/>
      <c r="F40" s="17"/>
      <c r="G40" s="26">
        <v>156</v>
      </c>
      <c r="H40" s="19"/>
      <c r="I40" s="45">
        <f t="shared" si="0"/>
        <v>0</v>
      </c>
      <c r="J40" s="19"/>
      <c r="K40" s="80"/>
      <c r="L40" s="80"/>
      <c r="M40" s="46"/>
      <c r="N40" s="4"/>
    </row>
    <row r="41" spans="1:17">
      <c r="A41" s="108"/>
      <c r="B41" s="84" t="s">
        <v>26</v>
      </c>
      <c r="C41" s="23"/>
      <c r="D41" s="44"/>
      <c r="E41" s="16"/>
      <c r="F41" s="17"/>
      <c r="G41" s="26">
        <v>330</v>
      </c>
      <c r="H41" s="19"/>
      <c r="I41" s="45">
        <f t="shared" si="0"/>
        <v>0</v>
      </c>
      <c r="J41" s="19"/>
      <c r="K41" s="80"/>
      <c r="L41" s="80"/>
      <c r="M41" s="46"/>
      <c r="N41" s="4"/>
    </row>
    <row r="42" spans="1:17">
      <c r="A42" s="108"/>
      <c r="B42" s="84" t="s">
        <v>27</v>
      </c>
      <c r="C42" s="23"/>
      <c r="D42" s="44"/>
      <c r="E42" s="16"/>
      <c r="F42" s="17"/>
      <c r="G42" s="26">
        <v>660</v>
      </c>
      <c r="H42" s="19"/>
      <c r="I42" s="45">
        <f t="shared" si="0"/>
        <v>0</v>
      </c>
      <c r="J42" s="19"/>
      <c r="K42" s="80"/>
      <c r="L42" s="80"/>
      <c r="M42" s="46"/>
      <c r="N42" s="4"/>
    </row>
    <row r="43" spans="1:17">
      <c r="A43" s="108"/>
      <c r="B43" s="84" t="s">
        <v>55</v>
      </c>
      <c r="C43" s="23"/>
      <c r="D43" s="44"/>
      <c r="E43" s="16"/>
      <c r="F43" s="17"/>
      <c r="G43" s="26">
        <v>3000</v>
      </c>
      <c r="H43" s="19"/>
      <c r="I43" s="45">
        <f t="shared" si="0"/>
        <v>0</v>
      </c>
      <c r="J43" s="19"/>
      <c r="K43" s="80"/>
      <c r="L43" s="80"/>
      <c r="M43" s="46"/>
      <c r="N43" s="4"/>
    </row>
    <row r="44" spans="1:17">
      <c r="A44" s="108"/>
      <c r="B44" s="84" t="s">
        <v>28</v>
      </c>
      <c r="C44" s="23"/>
      <c r="D44" s="44"/>
      <c r="E44" s="16"/>
      <c r="F44" s="17"/>
      <c r="G44" s="26">
        <v>500</v>
      </c>
      <c r="H44" s="19"/>
      <c r="I44" s="45">
        <f t="shared" si="0"/>
        <v>0</v>
      </c>
      <c r="J44" s="19"/>
      <c r="K44" s="80"/>
      <c r="L44" s="80"/>
      <c r="M44" s="46"/>
      <c r="N44" s="4"/>
    </row>
    <row r="45" spans="1:17" ht="15" thickBot="1">
      <c r="A45" s="109"/>
      <c r="B45" s="85" t="s">
        <v>29</v>
      </c>
      <c r="C45" s="31"/>
      <c r="D45" s="47"/>
      <c r="E45" s="16"/>
      <c r="F45" s="17"/>
      <c r="G45" s="35">
        <v>300</v>
      </c>
      <c r="H45" s="19"/>
      <c r="I45" s="48">
        <f t="shared" si="0"/>
        <v>0</v>
      </c>
      <c r="J45" s="19"/>
      <c r="K45" s="81"/>
      <c r="L45" s="81"/>
      <c r="M45" s="49"/>
      <c r="N45" s="4"/>
      <c r="O45" s="97" t="s">
        <v>56</v>
      </c>
    </row>
    <row r="46" spans="1:17" ht="15.6" thickTop="1" thickBot="1">
      <c r="A46" s="4"/>
      <c r="B46" s="4"/>
      <c r="C46" s="4"/>
      <c r="D46" s="50" t="s">
        <v>30</v>
      </c>
      <c r="E46" s="75">
        <f>SUM(E10:E45)</f>
        <v>0</v>
      </c>
      <c r="F46" s="75">
        <f>SUM(F10:F45)</f>
        <v>0</v>
      </c>
      <c r="G46" s="4"/>
      <c r="H46" s="51">
        <f t="shared" ref="H46:M46" si="1">SUM(H10:H45)</f>
        <v>0</v>
      </c>
      <c r="I46" s="51">
        <f t="shared" si="1"/>
        <v>0</v>
      </c>
      <c r="J46" s="51">
        <f t="shared" si="1"/>
        <v>0</v>
      </c>
      <c r="K46" s="51">
        <f t="shared" si="1"/>
        <v>0</v>
      </c>
      <c r="L46" s="51">
        <f t="shared" si="1"/>
        <v>0</v>
      </c>
      <c r="M46" s="51">
        <f t="shared" si="1"/>
        <v>0</v>
      </c>
      <c r="N46" s="76">
        <f>SUM(H46:M46)</f>
        <v>0</v>
      </c>
      <c r="O46" s="53" t="e">
        <f>SUM(I46:M46)/F46</f>
        <v>#DIV/0!</v>
      </c>
      <c r="Q46" s="82"/>
    </row>
    <row r="47" spans="1:17" ht="15.6" thickTop="1" thickBot="1">
      <c r="A47" s="4"/>
      <c r="B47" s="4"/>
      <c r="C47" s="4"/>
      <c r="D47" s="54" t="s">
        <v>31</v>
      </c>
      <c r="E47" s="55">
        <f>SUM(E10:E19)</f>
        <v>0</v>
      </c>
      <c r="F47" s="55">
        <f>SUM(F10:F19)</f>
        <v>0</v>
      </c>
      <c r="G47" s="4"/>
      <c r="H47" s="56">
        <f>SUM(H10:H19)</f>
        <v>0</v>
      </c>
      <c r="I47" s="56">
        <f>SUM(I10:I19)</f>
        <v>0</v>
      </c>
      <c r="J47" s="56">
        <f>SUM(J10:J19)</f>
        <v>0</v>
      </c>
      <c r="K47" s="56">
        <f t="shared" ref="K47:L47" si="2">SUM(K10:K19)</f>
        <v>0</v>
      </c>
      <c r="L47" s="56">
        <f t="shared" si="2"/>
        <v>0</v>
      </c>
      <c r="M47" s="56">
        <f>SUM(M10:M19)</f>
        <v>0</v>
      </c>
      <c r="N47" s="57">
        <f>SUM(H47:M47)</f>
        <v>0</v>
      </c>
      <c r="O47" s="95"/>
    </row>
    <row r="48" spans="1:17">
      <c r="A48" s="4"/>
      <c r="B48" s="4"/>
      <c r="C48" s="4"/>
      <c r="D48" s="58" t="s">
        <v>32</v>
      </c>
      <c r="E48" s="59">
        <f>SUM(E20:E29)</f>
        <v>0</v>
      </c>
      <c r="F48" s="59">
        <f>SUM(F20:F29)</f>
        <v>0</v>
      </c>
      <c r="G48" s="4"/>
      <c r="H48" s="60">
        <f>SUM(H20:H29)</f>
        <v>0</v>
      </c>
      <c r="I48" s="60">
        <f t="shared" ref="I48:M48" si="3">SUM(I20:I29)</f>
        <v>0</v>
      </c>
      <c r="J48" s="60">
        <f t="shared" si="3"/>
        <v>0</v>
      </c>
      <c r="K48" s="60">
        <f t="shared" si="3"/>
        <v>0</v>
      </c>
      <c r="L48" s="60">
        <f t="shared" si="3"/>
        <v>0</v>
      </c>
      <c r="M48" s="60">
        <f t="shared" si="3"/>
        <v>0</v>
      </c>
      <c r="N48" s="57">
        <f>SUM(H48:M48)</f>
        <v>0</v>
      </c>
      <c r="O48" s="52"/>
    </row>
    <row r="49" spans="1:15">
      <c r="A49" s="4"/>
      <c r="B49" s="4"/>
      <c r="C49" s="4"/>
      <c r="D49" s="58" t="s">
        <v>33</v>
      </c>
      <c r="E49" s="59">
        <f>SUM(E30:E45)</f>
        <v>0</v>
      </c>
      <c r="F49" s="59">
        <f>SUM(F30:F45)</f>
        <v>0</v>
      </c>
      <c r="G49" s="4"/>
      <c r="H49" s="60">
        <f>SUM(H30:H45)</f>
        <v>0</v>
      </c>
      <c r="I49" s="60">
        <f t="shared" ref="I49:M49" si="4">SUM(I30:I45)</f>
        <v>0</v>
      </c>
      <c r="J49" s="60">
        <f t="shared" si="4"/>
        <v>0</v>
      </c>
      <c r="K49" s="60">
        <f t="shared" si="4"/>
        <v>0</v>
      </c>
      <c r="L49" s="60">
        <f t="shared" si="4"/>
        <v>0</v>
      </c>
      <c r="M49" s="60">
        <f t="shared" si="4"/>
        <v>0</v>
      </c>
      <c r="N49" s="57">
        <f>SUM(H49:M49)</f>
        <v>0</v>
      </c>
      <c r="O49" s="52"/>
    </row>
    <row r="50" spans="1:15">
      <c r="E50" s="61">
        <f>E46-SUM(E47:E49)</f>
        <v>0</v>
      </c>
      <c r="F50" s="61"/>
    </row>
  </sheetData>
  <mergeCells count="11">
    <mergeCell ref="A10:A19"/>
    <mergeCell ref="A20:A29"/>
    <mergeCell ref="A30:A45"/>
    <mergeCell ref="A1:M1"/>
    <mergeCell ref="B8:B9"/>
    <mergeCell ref="C8:C9"/>
    <mergeCell ref="D8:D9"/>
    <mergeCell ref="E8:E9"/>
    <mergeCell ref="F8:F9"/>
    <mergeCell ref="G8:G9"/>
    <mergeCell ref="H8:M8"/>
  </mergeCells>
  <conditionalFormatting sqref="O47:O49">
    <cfRule type="cellIs" dxfId="2" priority="4" operator="notEqual">
      <formula>0</formula>
    </cfRule>
  </conditionalFormatting>
  <conditionalFormatting sqref="E50 G50">
    <cfRule type="cellIs" dxfId="1" priority="3" operator="notEqual">
      <formula>0</formula>
    </cfRule>
  </conditionalFormatting>
  <conditionalFormatting sqref="O46">
    <cfRule type="cellIs" dxfId="0" priority="2" operator="greaterThan">
      <formula>0.8</formula>
    </cfRule>
  </conditionalFormatting>
  <dataValidations count="1">
    <dataValidation type="list" allowBlank="1" showInputMessage="1" showErrorMessage="1" sqref="C10:C45">
      <formula1>Mise_en_oeuvre</formula1>
    </dataValidation>
  </dataValidations>
  <pageMargins left="0.70078740157480324" right="0.70078740157480324" top="0.75196850393700787" bottom="0.75196850393700787" header="0.3" footer="0.3"/>
  <pageSetup paperSize="9" scale="4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Listes!$B$1:$B$2</xm:f>
          </x14:formula1>
          <xm:sqref>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B41" sqref="B41"/>
    </sheetView>
  </sheetViews>
  <sheetFormatPr baseColWidth="10" defaultRowHeight="14.4"/>
  <cols>
    <col min="4" max="4" width="20" bestFit="1" customWidth="1"/>
    <col min="5" max="5" width="19.5546875" bestFit="1" customWidth="1"/>
    <col min="6" max="8" width="20.5546875" bestFit="1" customWidth="1"/>
  </cols>
  <sheetData>
    <row r="1" spans="1:9">
      <c r="A1" t="s">
        <v>15</v>
      </c>
      <c r="B1" t="s">
        <v>34</v>
      </c>
      <c r="C1" s="62" t="s">
        <v>35</v>
      </c>
      <c r="D1" s="63">
        <v>15000</v>
      </c>
      <c r="E1" s="63">
        <v>50000</v>
      </c>
      <c r="F1" s="63">
        <v>150000</v>
      </c>
      <c r="G1" s="63">
        <v>800000</v>
      </c>
      <c r="H1" s="62"/>
    </row>
    <row r="2" spans="1:9">
      <c r="A2" t="s">
        <v>36</v>
      </c>
      <c r="B2" t="s">
        <v>37</v>
      </c>
      <c r="C2" s="62" t="s">
        <v>38</v>
      </c>
      <c r="D2" s="64">
        <v>75000</v>
      </c>
      <c r="E2" s="64">
        <v>150000</v>
      </c>
      <c r="F2" s="64">
        <v>250000</v>
      </c>
      <c r="G2" s="64">
        <v>650000</v>
      </c>
      <c r="H2" s="64">
        <v>1800000</v>
      </c>
    </row>
    <row r="3" spans="1:9">
      <c r="A3" t="s">
        <v>39</v>
      </c>
      <c r="C3" s="65" t="s">
        <v>40</v>
      </c>
      <c r="D3" s="66">
        <v>50000</v>
      </c>
      <c r="E3" s="66">
        <v>150000</v>
      </c>
      <c r="F3" s="66">
        <v>340000</v>
      </c>
      <c r="G3" s="66">
        <v>900000</v>
      </c>
      <c r="H3" s="66">
        <v>4000000</v>
      </c>
    </row>
    <row r="4" spans="1:9">
      <c r="C4" s="65" t="s">
        <v>41</v>
      </c>
      <c r="D4" s="65" t="s">
        <v>42</v>
      </c>
      <c r="E4" s="67" t="s">
        <v>43</v>
      </c>
      <c r="F4" s="65" t="s">
        <v>44</v>
      </c>
      <c r="G4" s="65" t="s">
        <v>45</v>
      </c>
      <c r="H4" s="65" t="s">
        <v>46</v>
      </c>
      <c r="I4" s="68"/>
    </row>
    <row r="5" spans="1:9">
      <c r="C5" s="62" t="s">
        <v>47</v>
      </c>
      <c r="D5" s="69">
        <f t="shared" ref="D5:D6" si="0">D2/2</f>
        <v>37500</v>
      </c>
      <c r="E5" s="70">
        <f t="shared" ref="E5:H6" si="1">E2/2</f>
        <v>75000</v>
      </c>
      <c r="F5" s="71">
        <f t="shared" si="1"/>
        <v>125000</v>
      </c>
      <c r="G5" s="64">
        <f t="shared" si="1"/>
        <v>325000</v>
      </c>
      <c r="H5" s="69">
        <f t="shared" si="1"/>
        <v>900000</v>
      </c>
      <c r="I5" s="72"/>
    </row>
    <row r="6" spans="1:9">
      <c r="C6" s="62" t="s">
        <v>48</v>
      </c>
      <c r="D6" s="69">
        <f t="shared" si="0"/>
        <v>25000</v>
      </c>
      <c r="E6" s="69">
        <f t="shared" si="1"/>
        <v>75000</v>
      </c>
      <c r="F6" s="69">
        <f t="shared" si="1"/>
        <v>170000</v>
      </c>
      <c r="G6" s="64">
        <f t="shared" si="1"/>
        <v>450000</v>
      </c>
      <c r="H6" s="73">
        <f t="shared" si="1"/>
        <v>2000000</v>
      </c>
      <c r="I6" s="74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Budget prévisionnel</vt:lpstr>
      <vt:lpstr>Listes</vt:lpstr>
      <vt:lpstr>Mise_en_oeuvre</vt:lpstr>
    </vt:vector>
  </TitlesOfParts>
  <Company>ANAH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Chloé GAUQUELIN</dc:creator>
  <cp:lastModifiedBy>Laure MENA</cp:lastModifiedBy>
  <cp:revision>5</cp:revision>
  <dcterms:created xsi:type="dcterms:W3CDTF">2024-07-17T10:16:54Z</dcterms:created>
  <dcterms:modified xsi:type="dcterms:W3CDTF">2024-11-25T12:44:28Z</dcterms:modified>
</cp:coreProperties>
</file>